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1"/>
  </bookViews>
  <sheets>
    <sheet name="Saisie" sheetId="1" r:id="rId1"/>
    <sheet name="Calendrier" sheetId="2" r:id="rId2"/>
  </sheets>
  <definedNames>
    <definedName name="date1">'Saisie'!$E$9</definedName>
    <definedName name="date2">'Saisie'!$E$10</definedName>
    <definedName name="date3">'Saisie'!$E$11</definedName>
    <definedName name="date4">'Saisie'!$E$12</definedName>
    <definedName name="date5">'Saisie'!$E$13</definedName>
    <definedName name="date6">'Saisie'!$E$14</definedName>
    <definedName name="date7">'Saisie'!$E$15</definedName>
    <definedName name="echelon">'Saisie'!$E$5</definedName>
    <definedName name="equ1">'Saisie'!$B$9</definedName>
    <definedName name="equ2">'Saisie'!$B$10</definedName>
    <definedName name="equ3">'Saisie'!$B$11</definedName>
    <definedName name="equ4">'Saisie'!$B$12</definedName>
    <definedName name="equ5">'Saisie'!$B$13</definedName>
    <definedName name="equ6">'Saisie'!$B$14</definedName>
    <definedName name="equ7">'Saisie'!$B$15</definedName>
    <definedName name="equ8">'Saisie'!$B$16</definedName>
    <definedName name="jour1">'Saisie'!$D$9</definedName>
    <definedName name="jour2">'Saisie'!$D$10</definedName>
    <definedName name="jour3">'Saisie'!$D$11</definedName>
    <definedName name="jour4">'Saisie'!$D$12</definedName>
    <definedName name="jour5">'Saisie'!$D$13</definedName>
    <definedName name="jour6">'Saisie'!$D$14</definedName>
    <definedName name="jour7">'Saisie'!$D$15</definedName>
    <definedName name="phase">'Saisie'!$B$6</definedName>
    <definedName name="poule">'Saisie'!$E$6</definedName>
    <definedName name="saison">'Saisie'!$B$5</definedName>
  </definedNames>
  <calcPr fullCalcOnLoad="1"/>
</workbook>
</file>

<file path=xl/sharedStrings.xml><?xml version="1.0" encoding="utf-8"?>
<sst xmlns="http://schemas.openxmlformats.org/spreadsheetml/2006/main" count="32" uniqueCount="26">
  <si>
    <t>Calendrier du championnat par équipes</t>
  </si>
  <si>
    <t>Echelon :</t>
  </si>
  <si>
    <t>Saison :</t>
  </si>
  <si>
    <t>Phase :</t>
  </si>
  <si>
    <t>Intitulé de l'équipe</t>
  </si>
  <si>
    <t>Poule :</t>
  </si>
  <si>
    <t>S.C. Privas Tennis de Table</t>
  </si>
  <si>
    <t>Saison</t>
  </si>
  <si>
    <t xml:space="preserve">Phase </t>
  </si>
  <si>
    <t>Scores</t>
  </si>
  <si>
    <t>Poule</t>
  </si>
  <si>
    <t>Numéro</t>
  </si>
  <si>
    <t>Journée</t>
  </si>
  <si>
    <r>
      <t xml:space="preserve">Attention, seules les zones en </t>
    </r>
    <r>
      <rPr>
        <sz val="22"/>
        <color indexed="40"/>
        <rFont val="Arial"/>
        <family val="2"/>
      </rPr>
      <t>BLEU</t>
    </r>
    <r>
      <rPr>
        <sz val="22"/>
        <rFont val="Arial"/>
        <family val="2"/>
      </rPr>
      <t xml:space="preserve"> sont à modifier</t>
    </r>
  </si>
  <si>
    <t>Date (jj/mm/aa)</t>
  </si>
  <si>
    <t>B</t>
  </si>
  <si>
    <t>SC PRIVAS 4</t>
  </si>
  <si>
    <t>DIEULEFIT 2</t>
  </si>
  <si>
    <t>2010/2011</t>
  </si>
  <si>
    <t>D3</t>
  </si>
  <si>
    <t>MONTELIMAR 7</t>
  </si>
  <si>
    <t>AIRE PING 3</t>
  </si>
  <si>
    <t>APIVAL 11</t>
  </si>
  <si>
    <t>LA VOULTE 5</t>
  </si>
  <si>
    <t>BUIS LES BAR. 2</t>
  </si>
  <si>
    <t>CAA ROMANS 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</si>
</sst>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12">
    <font>
      <sz val="10"/>
      <name val="Arial"/>
      <family val="0"/>
    </font>
    <font>
      <b/>
      <sz val="22"/>
      <name val="Impact"/>
      <family val="2"/>
    </font>
    <font>
      <sz val="1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22"/>
      <color indexed="40"/>
      <name val="Arial"/>
      <family val="2"/>
    </font>
    <font>
      <b/>
      <sz val="22"/>
      <color indexed="9"/>
      <name val="Arial"/>
      <family val="2"/>
    </font>
    <font>
      <b/>
      <sz val="18"/>
      <name val="Arial"/>
      <family val="2"/>
    </font>
    <font>
      <b/>
      <sz val="13"/>
      <color indexed="10"/>
      <name val="Arial"/>
      <family val="2"/>
    </font>
  </fonts>
  <fills count="8">
    <fill>
      <patternFill/>
    </fill>
    <fill>
      <patternFill patternType="gray125"/>
    </fill>
    <fill>
      <patternFill patternType="lightGray"/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ck"/>
      <top style="medium"/>
      <bottom style="dotted"/>
    </border>
    <border>
      <left style="thick"/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 style="thick"/>
      <top style="dotted"/>
      <bottom style="thick"/>
    </border>
    <border>
      <left style="thick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 style="thick"/>
      <bottom style="dotted"/>
    </border>
    <border>
      <left style="thin"/>
      <right style="thin"/>
      <top style="thick"/>
      <bottom style="dotted"/>
    </border>
    <border>
      <left style="thin"/>
      <right style="thick"/>
      <top style="thick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ck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shrinkToFit="1"/>
    </xf>
    <xf numFmtId="14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16" fontId="4" fillId="0" borderId="12" xfId="0" applyNumberFormat="1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horizontal="left" vertical="center" shrinkToFi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14" fontId="6" fillId="5" borderId="27" xfId="0" applyNumberFormat="1" applyFont="1" applyFill="1" applyBorder="1" applyAlignment="1" applyProtection="1">
      <alignment horizontal="center"/>
      <protection locked="0"/>
    </xf>
    <xf numFmtId="14" fontId="6" fillId="5" borderId="28" xfId="0" applyNumberFormat="1" applyFont="1" applyFill="1" applyBorder="1" applyAlignment="1" applyProtection="1">
      <alignment horizontal="center"/>
      <protection locked="0"/>
    </xf>
    <xf numFmtId="14" fontId="6" fillId="5" borderId="29" xfId="0" applyNumberFormat="1" applyFont="1" applyFill="1" applyBorder="1" applyAlignment="1" applyProtection="1">
      <alignment horizontal="center"/>
      <protection locked="0"/>
    </xf>
    <xf numFmtId="0" fontId="6" fillId="5" borderId="30" xfId="0" applyFont="1" applyFill="1" applyBorder="1" applyAlignment="1" applyProtection="1">
      <alignment horizontal="center"/>
      <protection locked="0"/>
    </xf>
    <xf numFmtId="0" fontId="10" fillId="6" borderId="3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31" xfId="0" applyFont="1" applyFill="1" applyBorder="1" applyAlignment="1">
      <alignment/>
    </xf>
    <xf numFmtId="0" fontId="10" fillId="6" borderId="30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17" fontId="4" fillId="0" borderId="12" xfId="0" applyNumberFormat="1" applyFont="1" applyBorder="1" applyAlignment="1" applyProtection="1">
      <alignment vertical="center" shrinkToFit="1"/>
      <protection locked="0"/>
    </xf>
    <xf numFmtId="16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5" fillId="0" borderId="33" xfId="0" applyFont="1" applyBorder="1" applyAlignment="1" applyProtection="1">
      <alignment/>
      <protection locked="0"/>
    </xf>
    <xf numFmtId="0" fontId="4" fillId="0" borderId="16" xfId="0" applyFont="1" applyBorder="1" applyAlignment="1">
      <alignment horizontal="left" vertical="center" shrinkToFit="1"/>
    </xf>
    <xf numFmtId="0" fontId="7" fillId="7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104" zoomScaleNormal="104" workbookViewId="0" topLeftCell="B1">
      <selection activeCell="D28" sqref="D28"/>
    </sheetView>
  </sheetViews>
  <sheetFormatPr defaultColWidth="11.421875" defaultRowHeight="12.75"/>
  <cols>
    <col min="1" max="1" width="18.421875" style="0" customWidth="1"/>
    <col min="2" max="2" width="37.28125" style="0" customWidth="1"/>
    <col min="3" max="3" width="7.00390625" style="0" customWidth="1"/>
    <col min="4" max="4" width="24.7109375" style="0" customWidth="1"/>
    <col min="5" max="5" width="34.421875" style="0" customWidth="1"/>
  </cols>
  <sheetData>
    <row r="1" spans="1:6" ht="27.75">
      <c r="A1" s="64" t="s">
        <v>0</v>
      </c>
      <c r="B1" s="64"/>
      <c r="C1" s="64"/>
      <c r="D1" s="64"/>
      <c r="E1" s="64"/>
      <c r="F1" s="64"/>
    </row>
    <row r="2" spans="1:6" ht="27">
      <c r="A2" s="44"/>
      <c r="B2" s="44"/>
      <c r="C2" s="44"/>
      <c r="D2" s="44"/>
      <c r="E2" s="44"/>
      <c r="F2" s="43"/>
    </row>
    <row r="3" spans="1:6" ht="27">
      <c r="A3" s="63" t="s">
        <v>13</v>
      </c>
      <c r="B3" s="63"/>
      <c r="C3" s="63"/>
      <c r="D3" s="63"/>
      <c r="E3" s="63"/>
      <c r="F3" s="63"/>
    </row>
    <row r="4" spans="1:6" ht="24" thickBot="1">
      <c r="A4" s="45"/>
      <c r="B4" s="45"/>
      <c r="C4" s="45"/>
      <c r="D4" s="45"/>
      <c r="E4" s="45"/>
      <c r="F4" s="43"/>
    </row>
    <row r="5" spans="1:6" ht="24" thickBot="1">
      <c r="A5" s="52" t="s">
        <v>2</v>
      </c>
      <c r="B5" s="49" t="s">
        <v>18</v>
      </c>
      <c r="C5" s="45"/>
      <c r="D5" s="52" t="s">
        <v>1</v>
      </c>
      <c r="E5" s="49" t="s">
        <v>19</v>
      </c>
      <c r="F5" s="43"/>
    </row>
    <row r="6" spans="1:6" ht="24" thickBot="1">
      <c r="A6" s="52" t="s">
        <v>3</v>
      </c>
      <c r="B6" s="49">
        <v>2</v>
      </c>
      <c r="C6" s="45"/>
      <c r="D6" s="52" t="s">
        <v>5</v>
      </c>
      <c r="E6" s="49" t="s">
        <v>15</v>
      </c>
      <c r="F6" s="43"/>
    </row>
    <row r="7" spans="1:6" ht="24" thickBot="1">
      <c r="A7" s="45"/>
      <c r="B7" s="45"/>
      <c r="C7" s="45"/>
      <c r="D7" s="45"/>
      <c r="E7" s="45"/>
      <c r="F7" s="43"/>
    </row>
    <row r="8" spans="1:6" ht="24" thickBot="1">
      <c r="A8" s="50" t="s">
        <v>11</v>
      </c>
      <c r="B8" s="51" t="s">
        <v>4</v>
      </c>
      <c r="C8" s="45"/>
      <c r="D8" s="51" t="s">
        <v>12</v>
      </c>
      <c r="E8" s="53" t="s">
        <v>14</v>
      </c>
      <c r="F8" s="43"/>
    </row>
    <row r="9" spans="1:6" ht="23.25">
      <c r="A9" s="40">
        <v>1</v>
      </c>
      <c r="B9" s="61" t="s">
        <v>24</v>
      </c>
      <c r="C9" s="45"/>
      <c r="D9" s="37" t="str">
        <f>IF(phase=1,"1ère journée","8ème journée")</f>
        <v>8ème journée</v>
      </c>
      <c r="E9" s="46">
        <v>40565</v>
      </c>
      <c r="F9" s="43"/>
    </row>
    <row r="10" spans="1:6" ht="23.25">
      <c r="A10" s="41">
        <v>2</v>
      </c>
      <c r="B10" s="61" t="s">
        <v>22</v>
      </c>
      <c r="C10" s="45"/>
      <c r="D10" s="38" t="str">
        <f>IF(phase=1,"2ème journée","9ème journée")</f>
        <v>9ème journée</v>
      </c>
      <c r="E10" s="47">
        <v>40579</v>
      </c>
      <c r="F10" s="43"/>
    </row>
    <row r="11" spans="1:6" ht="23.25">
      <c r="A11" s="41">
        <v>3</v>
      </c>
      <c r="B11" s="61" t="s">
        <v>20</v>
      </c>
      <c r="C11" s="45"/>
      <c r="D11" s="38" t="str">
        <f>IF(phase=1,"3ème journée","10ème journée")</f>
        <v>10ème journée</v>
      </c>
      <c r="E11" s="47">
        <v>40593</v>
      </c>
      <c r="F11" s="43"/>
    </row>
    <row r="12" spans="1:6" ht="23.25">
      <c r="A12" s="41">
        <v>4</v>
      </c>
      <c r="B12" s="61" t="s">
        <v>23</v>
      </c>
      <c r="C12" s="45"/>
      <c r="D12" s="38" t="str">
        <f>IF(phase=1,"4ème journée","11ème journée")</f>
        <v>11ème journée</v>
      </c>
      <c r="E12" s="47">
        <v>40621</v>
      </c>
      <c r="F12" s="43"/>
    </row>
    <row r="13" spans="1:6" ht="23.25">
      <c r="A13" s="41">
        <v>5</v>
      </c>
      <c r="B13" s="61" t="s">
        <v>16</v>
      </c>
      <c r="C13" s="45"/>
      <c r="D13" s="38" t="str">
        <f>IF(phase=1,"5ème journée","12ème journée")</f>
        <v>12ème journée</v>
      </c>
      <c r="E13" s="47">
        <v>40635</v>
      </c>
      <c r="F13" s="43"/>
    </row>
    <row r="14" spans="1:6" ht="23.25">
      <c r="A14" s="41">
        <v>6</v>
      </c>
      <c r="B14" s="61" t="s">
        <v>21</v>
      </c>
      <c r="C14" s="45"/>
      <c r="D14" s="38" t="str">
        <f>IF(phase=1,"6ème journée","13ème journée")</f>
        <v>13ème journée</v>
      </c>
      <c r="E14" s="47">
        <v>40649</v>
      </c>
      <c r="F14" s="43"/>
    </row>
    <row r="15" spans="1:6" ht="24" thickBot="1">
      <c r="A15" s="41">
        <v>7</v>
      </c>
      <c r="B15" s="61" t="s">
        <v>17</v>
      </c>
      <c r="C15" s="45"/>
      <c r="D15" s="39" t="str">
        <f>IF(phase=1,"7ème journée","14ème journée")</f>
        <v>14ème journée</v>
      </c>
      <c r="E15" s="48">
        <v>40677</v>
      </c>
      <c r="F15" s="43"/>
    </row>
    <row r="16" spans="1:6" ht="24" thickBot="1">
      <c r="A16" s="42">
        <v>8</v>
      </c>
      <c r="B16" s="61" t="s">
        <v>25</v>
      </c>
      <c r="C16" s="45"/>
      <c r="D16" s="45"/>
      <c r="E16" s="45"/>
      <c r="F16" s="43"/>
    </row>
    <row r="17" spans="1:6" ht="12.75">
      <c r="A17" s="43"/>
      <c r="B17" s="43"/>
      <c r="C17" s="43"/>
      <c r="D17" s="43"/>
      <c r="E17" s="43"/>
      <c r="F17" s="43"/>
    </row>
    <row r="18" spans="1:6" ht="12.75">
      <c r="A18" s="43"/>
      <c r="B18" s="43"/>
      <c r="C18" s="43"/>
      <c r="D18" s="43"/>
      <c r="E18" s="43"/>
      <c r="F18" s="43"/>
    </row>
    <row r="19" spans="1:6" ht="12.75">
      <c r="A19" s="43"/>
      <c r="B19" s="43"/>
      <c r="C19" s="43"/>
      <c r="D19" s="43"/>
      <c r="E19" s="43"/>
      <c r="F19" s="43"/>
    </row>
  </sheetData>
  <sheetProtection sheet="1" objects="1" scenarios="1"/>
  <mergeCells count="2">
    <mergeCell ref="A3:F3"/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zoomScale="75" zoomScaleNormal="75" workbookViewId="0" topLeftCell="A4">
      <selection activeCell="E31" sqref="E31"/>
    </sheetView>
  </sheetViews>
  <sheetFormatPr defaultColWidth="11.421875" defaultRowHeight="12.75"/>
  <cols>
    <col min="1" max="1" width="5.7109375" style="0" customWidth="1"/>
    <col min="2" max="3" width="20.7109375" style="0" customWidth="1"/>
    <col min="4" max="4" width="9.7109375" style="0" bestFit="1" customWidth="1"/>
    <col min="5" max="6" width="20.7109375" style="0" customWidth="1"/>
    <col min="7" max="7" width="9.7109375" style="0" bestFit="1" customWidth="1"/>
    <col min="8" max="8" width="5.8515625" style="0" customWidth="1"/>
  </cols>
  <sheetData>
    <row r="1" spans="2:7" ht="28.5">
      <c r="B1" s="1" t="s">
        <v>6</v>
      </c>
      <c r="C1" s="2"/>
      <c r="D1" s="2"/>
      <c r="E1" s="2"/>
      <c r="F1" s="2"/>
      <c r="G1" s="2"/>
    </row>
    <row r="2" spans="2:7" ht="16.5">
      <c r="B2" s="2"/>
      <c r="C2" s="2"/>
      <c r="D2" s="2"/>
      <c r="E2" s="2"/>
      <c r="F2" s="2"/>
      <c r="G2" s="2"/>
    </row>
    <row r="3" spans="2:7" ht="18">
      <c r="B3" s="3" t="s">
        <v>7</v>
      </c>
      <c r="C3" s="4" t="str">
        <f>saison</f>
        <v>2010/2011</v>
      </c>
      <c r="F3" s="2"/>
      <c r="G3" s="2"/>
    </row>
    <row r="4" spans="2:7" ht="18">
      <c r="B4" s="3" t="s">
        <v>8</v>
      </c>
      <c r="C4" s="5">
        <f>phase</f>
        <v>2</v>
      </c>
      <c r="D4" s="2"/>
      <c r="E4" s="2"/>
      <c r="F4" s="2"/>
      <c r="G4" s="2"/>
    </row>
    <row r="5" spans="2:7" ht="18">
      <c r="B5" s="3"/>
      <c r="C5" s="4"/>
      <c r="D5" s="2"/>
      <c r="E5" s="2"/>
      <c r="F5" s="2"/>
      <c r="G5" s="2"/>
    </row>
    <row r="6" spans="2:7" ht="18">
      <c r="B6" s="65" t="str">
        <f>echelon</f>
        <v>D3</v>
      </c>
      <c r="C6" s="66"/>
      <c r="D6" s="66"/>
      <c r="E6" s="19" t="s">
        <v>10</v>
      </c>
      <c r="F6" s="20" t="str">
        <f>poule</f>
        <v>B</v>
      </c>
      <c r="G6" s="18"/>
    </row>
    <row r="7" spans="2:7" ht="16.5">
      <c r="B7" s="2"/>
      <c r="C7" s="2"/>
      <c r="D7" s="2"/>
      <c r="E7" s="2"/>
      <c r="F7" s="2"/>
      <c r="G7" s="2"/>
    </row>
    <row r="8" spans="2:7" ht="17.25" thickBot="1">
      <c r="B8" s="2"/>
      <c r="C8" s="2"/>
      <c r="D8" s="2"/>
      <c r="E8" s="2"/>
      <c r="F8" s="2"/>
      <c r="G8" s="2"/>
    </row>
    <row r="9" spans="2:7" s="9" customFormat="1" ht="24.75" customHeight="1" thickBot="1" thickTop="1">
      <c r="B9" s="6" t="str">
        <f>jour1</f>
        <v>8ème journée</v>
      </c>
      <c r="C9" s="7">
        <f>date1</f>
        <v>40565</v>
      </c>
      <c r="D9" s="8" t="s">
        <v>9</v>
      </c>
      <c r="E9" s="6" t="str">
        <f>jour5</f>
        <v>12ème journée</v>
      </c>
      <c r="F9" s="7">
        <f>date5</f>
        <v>40635</v>
      </c>
      <c r="G9" s="8" t="s">
        <v>9</v>
      </c>
    </row>
    <row r="10" spans="2:7" s="9" customFormat="1" ht="24.75" customHeight="1">
      <c r="B10" s="10"/>
      <c r="C10" s="11"/>
      <c r="D10" s="12"/>
      <c r="E10" s="10"/>
      <c r="F10" s="11"/>
      <c r="G10" s="12"/>
    </row>
    <row r="11" spans="2:7" s="9" customFormat="1" ht="24.75" customHeight="1">
      <c r="B11" s="27" t="str">
        <f>equ1</f>
        <v>BUIS LES BAR. 2</v>
      </c>
      <c r="C11" s="28" t="str">
        <f>equ8</f>
        <v>CAA ROMANS 5</v>
      </c>
      <c r="D11" s="29"/>
      <c r="E11" s="30" t="str">
        <f>equ1</f>
        <v>BUIS LES BAR. 2</v>
      </c>
      <c r="F11" s="28" t="str">
        <f>equ4</f>
        <v>LA VOULTE 5</v>
      </c>
      <c r="G11" s="31"/>
    </row>
    <row r="12" spans="2:7" s="9" customFormat="1" ht="24.75" customHeight="1">
      <c r="B12" s="30" t="str">
        <f>equ2</f>
        <v>APIVAL 11</v>
      </c>
      <c r="C12" s="28" t="str">
        <f>equ7</f>
        <v>DIEULEFIT 2</v>
      </c>
      <c r="D12" s="32"/>
      <c r="E12" s="27" t="str">
        <f>equ2</f>
        <v>APIVAL 11</v>
      </c>
      <c r="F12" s="28" t="str">
        <f>equ3</f>
        <v>MONTELIMAR 7</v>
      </c>
      <c r="G12" s="31"/>
    </row>
    <row r="13" spans="2:7" s="9" customFormat="1" ht="24.75" customHeight="1">
      <c r="B13" s="27" t="str">
        <f>equ3</f>
        <v>MONTELIMAR 7</v>
      </c>
      <c r="C13" s="28" t="str">
        <f>equ6</f>
        <v>AIRE PING 3</v>
      </c>
      <c r="D13" s="57"/>
      <c r="E13" s="62" t="str">
        <f>equ7</f>
        <v>DIEULEFIT 2</v>
      </c>
      <c r="F13" s="59" t="str">
        <f>equ5</f>
        <v>SC PRIVAS 4</v>
      </c>
      <c r="G13" s="31"/>
    </row>
    <row r="14" spans="2:7" s="9" customFormat="1" ht="24.75" customHeight="1">
      <c r="B14" s="60" t="str">
        <f>equ4</f>
        <v>LA VOULTE 5</v>
      </c>
      <c r="C14" s="59" t="str">
        <f>equ5</f>
        <v>SC PRIVAS 4</v>
      </c>
      <c r="D14" s="33"/>
      <c r="E14" s="27" t="str">
        <f>equ8</f>
        <v>CAA ROMANS 5</v>
      </c>
      <c r="F14" s="28" t="str">
        <f>equ6</f>
        <v>AIRE PING 3</v>
      </c>
      <c r="G14" s="31"/>
    </row>
    <row r="15" spans="2:7" s="9" customFormat="1" ht="24.75" customHeight="1" thickBot="1">
      <c r="B15" s="13"/>
      <c r="C15" s="14"/>
      <c r="D15" s="15"/>
      <c r="E15" s="13"/>
      <c r="F15" s="14"/>
      <c r="G15" s="15"/>
    </row>
    <row r="16" spans="2:7" s="16" customFormat="1" ht="24.75" customHeight="1" thickBot="1" thickTop="1">
      <c r="B16" s="6" t="str">
        <f>jour2</f>
        <v>9ème journée</v>
      </c>
      <c r="C16" s="7">
        <f>date2</f>
        <v>40579</v>
      </c>
      <c r="D16" s="8" t="s">
        <v>9</v>
      </c>
      <c r="E16" s="6" t="str">
        <f>jour6</f>
        <v>13ème journée</v>
      </c>
      <c r="F16" s="7">
        <f>date6</f>
        <v>40649</v>
      </c>
      <c r="G16" s="8" t="s">
        <v>9</v>
      </c>
    </row>
    <row r="17" spans="2:7" s="9" customFormat="1" ht="24.75" customHeight="1">
      <c r="B17" s="10"/>
      <c r="C17" s="11"/>
      <c r="D17" s="12"/>
      <c r="E17" s="10"/>
      <c r="F17" s="11"/>
      <c r="G17" s="12"/>
    </row>
    <row r="18" spans="2:7" s="9" customFormat="1" ht="24.75" customHeight="1">
      <c r="B18" s="30" t="str">
        <f>equ7</f>
        <v>DIEULEFIT 2</v>
      </c>
      <c r="C18" s="28" t="str">
        <f>equ1</f>
        <v>BUIS LES BAR. 2</v>
      </c>
      <c r="D18" s="58"/>
      <c r="E18" s="27" t="str">
        <f>equ3</f>
        <v>MONTELIMAR 7</v>
      </c>
      <c r="F18" s="28" t="str">
        <f>equ1</f>
        <v>BUIS LES BAR. 2</v>
      </c>
      <c r="G18" s="31"/>
    </row>
    <row r="19" spans="2:7" s="9" customFormat="1" ht="24.75" customHeight="1">
      <c r="B19" s="27" t="str">
        <f>equ6</f>
        <v>AIRE PING 3</v>
      </c>
      <c r="C19" s="28" t="str">
        <f>equ2</f>
        <v>APIVAL 11</v>
      </c>
      <c r="D19" s="31"/>
      <c r="E19" s="27" t="str">
        <f>equ2</f>
        <v>APIVAL 11</v>
      </c>
      <c r="F19" s="28" t="str">
        <f>equ8</f>
        <v>CAA ROMANS 5</v>
      </c>
      <c r="G19" s="31"/>
    </row>
    <row r="20" spans="2:7" s="9" customFormat="1" ht="24.75" customHeight="1">
      <c r="B20" s="60" t="str">
        <f>equ5</f>
        <v>SC PRIVAS 4</v>
      </c>
      <c r="C20" s="59" t="str">
        <f>equ3</f>
        <v>MONTELIMAR 7</v>
      </c>
      <c r="D20" s="31"/>
      <c r="E20" s="27" t="str">
        <f>equ4</f>
        <v>LA VOULTE 5</v>
      </c>
      <c r="F20" s="28" t="str">
        <f>equ7</f>
        <v>DIEULEFIT 2</v>
      </c>
      <c r="G20" s="31"/>
    </row>
    <row r="21" spans="2:7" s="9" customFormat="1" ht="24.75" customHeight="1">
      <c r="B21" s="27" t="str">
        <f>equ8</f>
        <v>CAA ROMANS 5</v>
      </c>
      <c r="C21" s="28" t="str">
        <f>equ4</f>
        <v>LA VOULTE 5</v>
      </c>
      <c r="D21" s="31"/>
      <c r="E21" s="59" t="str">
        <f>equ5</f>
        <v>SC PRIVAS 4</v>
      </c>
      <c r="F21" s="59" t="str">
        <f>equ6</f>
        <v>AIRE PING 3</v>
      </c>
      <c r="G21" s="31"/>
    </row>
    <row r="22" spans="2:7" s="9" customFormat="1" ht="24.75" customHeight="1" thickBot="1">
      <c r="B22" s="54"/>
      <c r="C22" s="55"/>
      <c r="D22" s="56"/>
      <c r="E22" s="13"/>
      <c r="F22" s="14"/>
      <c r="G22" s="15"/>
    </row>
    <row r="23" spans="2:7" s="16" customFormat="1" ht="24.75" customHeight="1" thickBot="1" thickTop="1">
      <c r="B23" s="6" t="str">
        <f>jour3</f>
        <v>10ème journée</v>
      </c>
      <c r="C23" s="7">
        <f>date3</f>
        <v>40593</v>
      </c>
      <c r="D23" s="8" t="s">
        <v>9</v>
      </c>
      <c r="E23" s="6" t="str">
        <f>jour7</f>
        <v>14ème journée</v>
      </c>
      <c r="F23" s="7">
        <f>date7</f>
        <v>40677</v>
      </c>
      <c r="G23" s="8" t="s">
        <v>9</v>
      </c>
    </row>
    <row r="24" spans="2:7" s="9" customFormat="1" ht="24.75" customHeight="1">
      <c r="B24" s="10"/>
      <c r="C24" s="11"/>
      <c r="D24" s="12"/>
      <c r="E24" s="10"/>
      <c r="F24" s="11"/>
      <c r="G24" s="12"/>
    </row>
    <row r="25" spans="2:7" s="9" customFormat="1" ht="24.75" customHeight="1">
      <c r="B25" s="27" t="str">
        <f>equ1</f>
        <v>BUIS LES BAR. 2</v>
      </c>
      <c r="C25" s="28" t="str">
        <f>equ6</f>
        <v>AIRE PING 3</v>
      </c>
      <c r="D25" s="31"/>
      <c r="E25" s="30" t="str">
        <f>equ1</f>
        <v>BUIS LES BAR. 2</v>
      </c>
      <c r="F25" s="28" t="str">
        <f>equ2</f>
        <v>APIVAL 11</v>
      </c>
      <c r="G25" s="31"/>
    </row>
    <row r="26" spans="2:7" s="9" customFormat="1" ht="24.75" customHeight="1">
      <c r="B26" s="60" t="str">
        <f>equ2</f>
        <v>APIVAL 11</v>
      </c>
      <c r="C26" s="59" t="str">
        <f>equ5</f>
        <v>SC PRIVAS 4</v>
      </c>
      <c r="D26" s="31"/>
      <c r="E26" s="30" t="str">
        <f>equ7</f>
        <v>DIEULEFIT 2</v>
      </c>
      <c r="F26" s="28" t="str">
        <f>equ3</f>
        <v>MONTELIMAR 7</v>
      </c>
      <c r="G26" s="31"/>
    </row>
    <row r="27" spans="2:7" s="9" customFormat="1" ht="24.75" customHeight="1">
      <c r="B27" s="27" t="str">
        <f>equ3</f>
        <v>MONTELIMAR 7</v>
      </c>
      <c r="C27" s="28" t="str">
        <f>equ4</f>
        <v>LA VOULTE 5</v>
      </c>
      <c r="D27" s="31"/>
      <c r="E27" s="27" t="str">
        <f>equ6</f>
        <v>AIRE PING 3</v>
      </c>
      <c r="F27" s="28" t="str">
        <f>equ4</f>
        <v>LA VOULTE 5</v>
      </c>
      <c r="G27" s="31"/>
    </row>
    <row r="28" spans="2:7" s="9" customFormat="1" ht="24.75" customHeight="1">
      <c r="B28" s="27" t="str">
        <f>equ8</f>
        <v>CAA ROMANS 5</v>
      </c>
      <c r="C28" s="28" t="str">
        <f>equ7</f>
        <v>DIEULEFIT 2</v>
      </c>
      <c r="D28" s="31"/>
      <c r="E28" s="59" t="str">
        <f>equ8</f>
        <v>CAA ROMANS 5</v>
      </c>
      <c r="F28" s="59" t="str">
        <f>equ5</f>
        <v>SC PRIVAS 4</v>
      </c>
      <c r="G28" s="31"/>
    </row>
    <row r="29" spans="2:7" s="9" customFormat="1" ht="24.75" customHeight="1" thickBot="1">
      <c r="B29" s="13"/>
      <c r="C29" s="14"/>
      <c r="D29" s="17"/>
      <c r="E29" s="13"/>
      <c r="F29" s="14"/>
      <c r="G29" s="15"/>
    </row>
    <row r="30" spans="2:7" s="16" customFormat="1" ht="24.75" customHeight="1" thickBot="1" thickTop="1">
      <c r="B30" s="6" t="str">
        <f>jour4</f>
        <v>11ème journée</v>
      </c>
      <c r="C30" s="7">
        <f>date4</f>
        <v>40621</v>
      </c>
      <c r="D30" s="8" t="s">
        <v>9</v>
      </c>
      <c r="E30" s="24"/>
      <c r="F30" s="25"/>
      <c r="G30" s="26"/>
    </row>
    <row r="31" spans="2:7" s="9" customFormat="1" ht="24.75" customHeight="1">
      <c r="B31" s="10"/>
      <c r="C31" s="11"/>
      <c r="D31" s="12"/>
      <c r="E31" s="21"/>
      <c r="F31" s="22"/>
      <c r="G31" s="23"/>
    </row>
    <row r="32" spans="2:7" s="9" customFormat="1" ht="24.75" customHeight="1">
      <c r="B32" s="60" t="str">
        <f>equ5</f>
        <v>SC PRIVAS 4</v>
      </c>
      <c r="C32" s="59" t="str">
        <f>equ1</f>
        <v>BUIS LES BAR. 2</v>
      </c>
      <c r="D32" s="31"/>
      <c r="E32" s="21"/>
      <c r="F32" s="22"/>
      <c r="G32" s="23"/>
    </row>
    <row r="33" spans="2:7" s="9" customFormat="1" ht="24.75" customHeight="1">
      <c r="B33" s="27" t="str">
        <f>equ4</f>
        <v>LA VOULTE 5</v>
      </c>
      <c r="C33" s="28" t="str">
        <f>equ2</f>
        <v>APIVAL 11</v>
      </c>
      <c r="D33" s="31"/>
      <c r="E33" s="21"/>
      <c r="F33" s="22"/>
      <c r="G33" s="23"/>
    </row>
    <row r="34" spans="2:7" s="9" customFormat="1" ht="24.75" customHeight="1">
      <c r="B34" s="27" t="str">
        <f>equ3</f>
        <v>MONTELIMAR 7</v>
      </c>
      <c r="C34" s="28" t="str">
        <f>equ8</f>
        <v>CAA ROMANS 5</v>
      </c>
      <c r="D34" s="31"/>
      <c r="E34" s="21"/>
      <c r="F34" s="22"/>
      <c r="G34" s="23"/>
    </row>
    <row r="35" spans="2:7" s="9" customFormat="1" ht="24.75" customHeight="1">
      <c r="B35" s="34" t="str">
        <f>equ6</f>
        <v>AIRE PING 3</v>
      </c>
      <c r="C35" s="35" t="str">
        <f>equ7</f>
        <v>DIEULEFIT 2</v>
      </c>
      <c r="D35" s="36"/>
      <c r="E35" s="21"/>
      <c r="F35" s="22"/>
      <c r="G35" s="23"/>
    </row>
    <row r="36" spans="2:7" s="9" customFormat="1" ht="24.75" customHeight="1" thickBot="1">
      <c r="B36" s="13"/>
      <c r="C36" s="14"/>
      <c r="D36" s="15"/>
      <c r="E36" s="13"/>
      <c r="F36" s="14"/>
      <c r="G36" s="15"/>
    </row>
    <row r="37" ht="13.5" thickTop="1"/>
    <row r="38" spans="2:7" ht="16.5">
      <c r="B38" s="2"/>
      <c r="C38" s="2"/>
      <c r="D38" s="2"/>
      <c r="E38" s="2"/>
      <c r="F38" s="2"/>
      <c r="G38" s="2"/>
    </row>
  </sheetData>
  <mergeCells count="1">
    <mergeCell ref="B6:D6"/>
  </mergeCells>
  <printOptions/>
  <pageMargins left="0.75" right="0.75" top="1" bottom="1" header="0.4921259845" footer="0.492125984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Gina et Serge</cp:lastModifiedBy>
  <cp:lastPrinted>2007-12-28T06:56:35Z</cp:lastPrinted>
  <dcterms:created xsi:type="dcterms:W3CDTF">1996-10-21T11:03:58Z</dcterms:created>
  <dcterms:modified xsi:type="dcterms:W3CDTF">2011-01-10T15:36:32Z</dcterms:modified>
  <cp:category/>
  <cp:version/>
  <cp:contentType/>
  <cp:contentStatus/>
</cp:coreProperties>
</file>